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tim\Documents\Custom Office Templates\"/>
    </mc:Choice>
  </mc:AlternateContent>
  <xr:revisionPtr revIDLastSave="0" documentId="8_{D5805EB9-FB4F-4513-9729-ED82A1352B56}" xr6:coauthVersionLast="47" xr6:coauthVersionMax="47" xr10:uidLastSave="{00000000-0000-0000-0000-000000000000}"/>
  <bookViews>
    <workbookView xWindow="-28920" yWindow="-30" windowWidth="29040" windowHeight="15840" xr2:uid="{94B15AC0-1D4A-4B43-8D35-495B1AB6034F}"/>
  </bookViews>
  <sheets>
    <sheet name="Sheet1" sheetId="1" r:id="rId1"/>
  </sheets>
  <definedNames>
    <definedName name="_xlnm.Print_Area" localSheetId="0">Sheet1!$A$1:$G$86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3" i="1" l="1"/>
  <c r="G38" i="1"/>
  <c r="G39" i="1"/>
  <c r="G40" i="1"/>
  <c r="G41" i="1"/>
  <c r="G42" i="1"/>
  <c r="G43" i="1"/>
  <c r="G44" i="1"/>
  <c r="G45" i="1"/>
  <c r="G46" i="1"/>
  <c r="G47" i="1"/>
  <c r="G48" i="1"/>
  <c r="G49" i="1"/>
  <c r="G50" i="1"/>
  <c r="G51" i="1"/>
  <c r="G52" i="1"/>
  <c r="A7" i="1"/>
  <c r="G27" i="1" l="1"/>
  <c r="C7" i="1" l="1"/>
  <c r="E10" i="1" l="1"/>
  <c r="A15" i="1" s="1"/>
  <c r="E16" i="1"/>
  <c r="G28" i="1"/>
  <c r="G29" i="1"/>
  <c r="G30" i="1"/>
  <c r="G31" i="1"/>
  <c r="G32" i="1"/>
  <c r="G33" i="1"/>
  <c r="G34" i="1"/>
  <c r="G35" i="1"/>
  <c r="G36" i="1"/>
  <c r="G37" i="1"/>
  <c r="B7" i="1" l="1"/>
  <c r="D10" i="1" s="1"/>
  <c r="F13" i="1" s="1"/>
  <c r="F22" i="1" l="1"/>
  <c r="F16" i="1" s="1"/>
  <c r="F7" i="1"/>
  <c r="F10" i="1" s="1"/>
  <c r="G7" i="1"/>
  <c r="F19" i="1" l="1"/>
</calcChain>
</file>

<file path=xl/sharedStrings.xml><?xml version="1.0" encoding="utf-8"?>
<sst xmlns="http://schemas.openxmlformats.org/spreadsheetml/2006/main" count="55" uniqueCount="49">
  <si>
    <t>Cable Losses</t>
  </si>
  <si>
    <t>Feet of Cable</t>
  </si>
  <si>
    <t>Loss Per 100 Feet (LMR400) = -6</t>
  </si>
  <si>
    <t>Cable Type</t>
  </si>
  <si>
    <t>Cable Runs</t>
  </si>
  <si>
    <t>Gain/Loss (dB)</t>
  </si>
  <si>
    <t>Part Number</t>
  </si>
  <si>
    <t>Repeating Antennas</t>
  </si>
  <si>
    <t>Amplified Components (Cause Gain)</t>
  </si>
  <si>
    <t>Passive Components (Cause Loss)</t>
  </si>
  <si>
    <t>System Diagram</t>
  </si>
  <si>
    <t>System Receive Antenna</t>
  </si>
  <si>
    <t>mailto:tim@gpsnetworking.com</t>
  </si>
  <si>
    <t>Tim's Email Address (if you need help)</t>
  </si>
  <si>
    <t>Effective Radiated Power (dBW)</t>
  </si>
  <si>
    <t>https://www.gpsnetworking.com/store</t>
  </si>
  <si>
    <t xml:space="preserve">GPS Networking Store </t>
  </si>
  <si>
    <t>https://www.timesmicrowave.com/Calculator</t>
  </si>
  <si>
    <t xml:space="preserve">Cable Loss Calculator </t>
  </si>
  <si>
    <t>https://apps.fcc.gov/oetcf/els/forms/442Entry.cfm</t>
  </si>
  <si>
    <t>FCC Experimental Broadcast Form 442:</t>
  </si>
  <si>
    <t>https://apps.fcc.gov/coresWeb/publicHome.do</t>
  </si>
  <si>
    <t xml:space="preserve">Get an FCC Registration Number: </t>
  </si>
  <si>
    <t>Helpful Links:</t>
  </si>
  <si>
    <t>Range in Kilometers</t>
  </si>
  <si>
    <t>Free Space loss with Isotropic Antennas</t>
  </si>
  <si>
    <t>Radiated Power dBm</t>
  </si>
  <si>
    <t>Range in Meters</t>
  </si>
  <si>
    <t>Avg Receive Power L1 dBm North America</t>
  </si>
  <si>
    <t>Total Signal Power @ Range in Watts</t>
  </si>
  <si>
    <t>Range in Miles</t>
  </si>
  <si>
    <t>Total System Gain</t>
  </si>
  <si>
    <t>GPS Carrier Frequency MHz</t>
  </si>
  <si>
    <t>GPS Networking Link Budget Calculator</t>
  </si>
  <si>
    <t>LMR-400</t>
  </si>
  <si>
    <t>L1GPSA-N</t>
  </si>
  <si>
    <t>HNRRKAMP</t>
  </si>
  <si>
    <t>L1GRRKPA</t>
  </si>
  <si>
    <t>Distance to Nearest External Wall (FT)</t>
  </si>
  <si>
    <t>Receiving Antenna Gain</t>
  </si>
  <si>
    <t xml:space="preserve">Antenna Cable Insertion Loss </t>
  </si>
  <si>
    <t>System Gain</t>
  </si>
  <si>
    <t>Nominal Antenna Gain Best Case</t>
  </si>
  <si>
    <t>Signal Power at 100' Outside of Nearest External Wall In dBm</t>
  </si>
  <si>
    <t>Signal Power at Nearest External Wall Building</t>
  </si>
  <si>
    <r>
      <t xml:space="preserve">The following spreadsheet calculates the effective radiated power for a GPS Networking reradiating system as well as the effective signal power at given range in dBm. Enter the components for the strongest repeating path in your system into the section with the </t>
    </r>
    <r>
      <rPr>
        <b/>
        <sz val="11"/>
        <color rgb="FFFF0000"/>
        <rFont val="Arial"/>
        <family val="2"/>
      </rPr>
      <t>red</t>
    </r>
    <r>
      <rPr>
        <b/>
        <sz val="11"/>
        <rFont val="Arial"/>
        <family val="2"/>
      </rPr>
      <t xml:space="preserve"> border. NTIA regulations require that the repeated signal be weaker than -140 dBm when measured 100 FT outside of the reradiated structure. Please feel free to reach out to GPS Networking if you need assistance.</t>
    </r>
  </si>
  <si>
    <t>Distance to External Wall (FT):</t>
  </si>
  <si>
    <t>Power (pW)</t>
  </si>
  <si>
    <t>Effective Radiated Power (pW)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</si>
</sst>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b/>
      <sz val="10"/>
      <name val="Arial"/>
      <family val="2"/>
    </font>
    <font>
      <sz val="10"/>
      <name val="Arial"/>
      <family val="2"/>
    </font>
    <font>
      <u/>
      <sz val="10"/>
      <color theme="10"/>
      <name val="Arial"/>
      <family val="2"/>
    </font>
    <font>
      <sz val="18"/>
      <color theme="3"/>
      <name val="Arial"/>
      <family val="2"/>
    </font>
    <font>
      <sz val="11"/>
      <color theme="1"/>
      <name val="Arial"/>
      <family val="2"/>
    </font>
    <font>
      <b/>
      <sz val="11"/>
      <name val="Arial"/>
      <family val="2"/>
    </font>
    <font>
      <b/>
      <sz val="11"/>
      <color rgb="FFFF0000"/>
      <name val="Arial"/>
      <family val="2"/>
    </font>
    <font>
      <b/>
      <sz val="15"/>
      <color theme="3"/>
      <name val="Arial"/>
      <family val="2"/>
    </font>
    <font>
      <b/>
      <sz val="13"/>
      <color theme="3"/>
      <name val="Arial"/>
      <family val="2"/>
    </font>
    <font>
      <b/>
      <i/>
      <sz val="11"/>
      <color theme="3"/>
      <name val="Arial"/>
      <family val="2"/>
    </font>
    <font>
      <sz val="11"/>
      <name val="Arial"/>
      <family val="2"/>
    </font>
    <font>
      <b/>
      <sz val="16"/>
      <name val="Arial"/>
      <family val="2"/>
    </font>
    <font>
      <sz val="16"/>
      <name val="Arial"/>
      <family val="2"/>
    </font>
    <font>
      <sz val="16"/>
      <color theme="1"/>
      <name val="Arial"/>
      <family val="2"/>
    </font>
  </fonts>
  <fills count="3">
    <fill>
      <patternFill patternType="none"/>
    </fill>
    <fill>
      <patternFill patternType="gray125"/>
    </fill>
    <fill>
      <patternFill patternType="solid">
        <fgColor theme="0"/>
        <bgColor indexed="64"/>
      </patternFill>
    </fill>
  </fills>
  <borders count="56">
    <border>
      <left/>
      <right/>
      <top/>
      <bottom/>
      <diagonal/>
    </border>
    <border>
      <left/>
      <right/>
      <top/>
      <bottom style="thick">
        <color theme="4"/>
      </bottom>
      <diagonal/>
    </border>
    <border>
      <left/>
      <right/>
      <top/>
      <bottom style="thick">
        <color theme="4" tint="0.499984740745262"/>
      </bottom>
      <diagonal/>
    </border>
    <border>
      <left/>
      <right style="thick">
        <color rgb="FFFF0000"/>
      </right>
      <top/>
      <bottom/>
      <diagonal/>
    </border>
    <border>
      <left/>
      <right/>
      <top style="medium">
        <color rgb="FFFF0000"/>
      </top>
      <bottom/>
      <diagonal/>
    </border>
    <border>
      <left style="medium">
        <color rgb="FFFF0000"/>
      </left>
      <right/>
      <top/>
      <bottom/>
      <diagonal/>
    </border>
    <border>
      <left/>
      <right style="medium">
        <color rgb="FFFF0000"/>
      </right>
      <top/>
      <bottom/>
      <diagonal/>
    </border>
    <border>
      <left/>
      <right/>
      <top/>
      <bottom style="medium">
        <color rgb="FFFF0000"/>
      </bottom>
      <diagonal/>
    </border>
    <border>
      <left/>
      <right style="medium">
        <color rgb="FFFF0000"/>
      </right>
      <top/>
      <bottom style="medium">
        <color rgb="FFFF0000"/>
      </bottom>
      <diagonal/>
    </border>
    <border>
      <left/>
      <right/>
      <top/>
      <bottom style="medium">
        <color theme="4" tint="0.39997558519241921"/>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
      <left style="hair">
        <color theme="4" tint="0.499984740745262"/>
      </left>
      <right/>
      <top style="hair">
        <color theme="4" tint="0.499984740745262"/>
      </top>
      <bottom/>
      <diagonal/>
    </border>
    <border>
      <left/>
      <right/>
      <top style="hair">
        <color theme="4" tint="0.499984740745262"/>
      </top>
      <bottom/>
      <diagonal/>
    </border>
    <border>
      <left/>
      <right style="hair">
        <color theme="4" tint="0.499984740745262"/>
      </right>
      <top style="hair">
        <color theme="4" tint="0.499984740745262"/>
      </top>
      <bottom/>
      <diagonal/>
    </border>
    <border>
      <left/>
      <right/>
      <top/>
      <bottom style="hair">
        <color theme="4" tint="0.499984740745262"/>
      </bottom>
      <diagonal/>
    </border>
    <border>
      <left/>
      <right style="hair">
        <color theme="4" tint="0.499984740745262"/>
      </right>
      <top/>
      <bottom style="hair">
        <color theme="4" tint="0.499984740745262"/>
      </bottom>
      <diagonal/>
    </border>
    <border>
      <left style="hair">
        <color theme="4" tint="0.499984740745262"/>
      </left>
      <right/>
      <top/>
      <bottom/>
      <diagonal/>
    </border>
    <border>
      <left/>
      <right style="hair">
        <color theme="4" tint="0.499984740745262"/>
      </right>
      <top/>
      <bottom/>
      <diagonal/>
    </border>
    <border>
      <left style="hair">
        <color theme="4"/>
      </left>
      <right style="hair">
        <color theme="4"/>
      </right>
      <top/>
      <bottom/>
      <diagonal/>
    </border>
    <border>
      <left style="hair">
        <color theme="4"/>
      </left>
      <right/>
      <top/>
      <bottom/>
      <diagonal/>
    </border>
    <border>
      <left/>
      <right style="hair">
        <color theme="4"/>
      </right>
      <top/>
      <bottom/>
      <diagonal/>
    </border>
    <border>
      <left style="hair">
        <color theme="4"/>
      </left>
      <right style="hair">
        <color theme="4"/>
      </right>
      <top style="hair">
        <color theme="4"/>
      </top>
      <bottom/>
      <diagonal/>
    </border>
    <border>
      <left style="hair">
        <color theme="4"/>
      </left>
      <right style="hair">
        <color theme="4"/>
      </right>
      <top/>
      <bottom style="hair">
        <color theme="4"/>
      </bottom>
      <diagonal/>
    </border>
    <border>
      <left style="hair">
        <color theme="4"/>
      </left>
      <right/>
      <top style="hair">
        <color theme="4"/>
      </top>
      <bottom/>
      <diagonal/>
    </border>
    <border>
      <left/>
      <right/>
      <top style="hair">
        <color theme="4"/>
      </top>
      <bottom/>
      <diagonal/>
    </border>
    <border>
      <left/>
      <right style="hair">
        <color theme="4"/>
      </right>
      <top style="hair">
        <color theme="4"/>
      </top>
      <bottom/>
      <diagonal/>
    </border>
    <border>
      <left style="hair">
        <color theme="4"/>
      </left>
      <right style="medium">
        <color theme="4" tint="0.39994506668294322"/>
      </right>
      <top/>
      <bottom style="hair">
        <color theme="4"/>
      </bottom>
      <diagonal/>
    </border>
    <border>
      <left style="medium">
        <color theme="4" tint="0.39994506668294322"/>
      </left>
      <right style="medium">
        <color theme="4" tint="0.39994506668294322"/>
      </right>
      <top/>
      <bottom style="hair">
        <color theme="4"/>
      </bottom>
      <diagonal/>
    </border>
    <border>
      <left style="medium">
        <color theme="4" tint="0.39994506668294322"/>
      </left>
      <right style="hair">
        <color theme="4"/>
      </right>
      <top/>
      <bottom style="hair">
        <color theme="4"/>
      </bottom>
      <diagonal/>
    </border>
    <border>
      <left style="hair">
        <color theme="4"/>
      </left>
      <right/>
      <top/>
      <bottom style="hair">
        <color theme="4"/>
      </bottom>
      <diagonal/>
    </border>
    <border>
      <left/>
      <right/>
      <top/>
      <bottom style="hair">
        <color theme="4"/>
      </bottom>
      <diagonal/>
    </border>
    <border>
      <left/>
      <right style="hair">
        <color theme="4"/>
      </right>
      <top/>
      <bottom style="hair">
        <color theme="4"/>
      </bottom>
      <diagonal/>
    </border>
    <border>
      <left style="hair">
        <color theme="4"/>
      </left>
      <right style="hair">
        <color theme="4"/>
      </right>
      <top style="hair">
        <color theme="4"/>
      </top>
      <bottom style="medium">
        <color theme="4" tint="0.39997558519241921"/>
      </bottom>
      <diagonal/>
    </border>
    <border>
      <left style="hair">
        <color theme="4"/>
      </left>
      <right style="medium">
        <color theme="4" tint="0.39991454817346722"/>
      </right>
      <top/>
      <bottom/>
      <diagonal/>
    </border>
    <border>
      <left style="medium">
        <color theme="4" tint="0.39991454817346722"/>
      </left>
      <right style="hair">
        <color theme="4"/>
      </right>
      <top/>
      <bottom/>
      <diagonal/>
    </border>
    <border>
      <left style="hair">
        <color theme="4"/>
      </left>
      <right style="medium">
        <color theme="4" tint="0.39991454817346722"/>
      </right>
      <top/>
      <bottom style="hair">
        <color theme="4"/>
      </bottom>
      <diagonal/>
    </border>
    <border>
      <left style="medium">
        <color theme="4" tint="0.39991454817346722"/>
      </left>
      <right style="hair">
        <color theme="4"/>
      </right>
      <top/>
      <bottom style="hair">
        <color theme="4"/>
      </bottom>
      <diagonal/>
    </border>
    <border>
      <left style="hair">
        <color theme="4"/>
      </left>
      <right/>
      <top style="hair">
        <color theme="4"/>
      </top>
      <bottom style="medium">
        <color theme="4" tint="0.39997558519241921"/>
      </bottom>
      <diagonal/>
    </border>
    <border>
      <left/>
      <right style="hair">
        <color theme="4"/>
      </right>
      <top style="hair">
        <color theme="4"/>
      </top>
      <bottom style="medium">
        <color theme="4" tint="0.39997558519241921"/>
      </bottom>
      <diagonal/>
    </border>
    <border>
      <left style="hair">
        <color theme="4" tint="0.499984740745262"/>
      </left>
      <right/>
      <top style="hair">
        <color theme="4" tint="0.499984740745262"/>
      </top>
      <bottom style="medium">
        <color theme="4" tint="0.39997558519241921"/>
      </bottom>
      <diagonal/>
    </border>
    <border>
      <left/>
      <right style="hair">
        <color theme="4" tint="0.499984740745262"/>
      </right>
      <top style="hair">
        <color theme="4" tint="0.499984740745262"/>
      </top>
      <bottom style="medium">
        <color theme="4" tint="0.39997558519241921"/>
      </bottom>
      <diagonal/>
    </border>
    <border>
      <left/>
      <right/>
      <top style="hair">
        <color theme="4" tint="0.499984740745262"/>
      </top>
      <bottom style="medium">
        <color theme="4" tint="0.39997558519241921"/>
      </bottom>
      <diagonal/>
    </border>
    <border>
      <left/>
      <right style="hair">
        <color theme="4" tint="0.499984740745262"/>
      </right>
      <top style="hair">
        <color theme="4"/>
      </top>
      <bottom/>
      <diagonal/>
    </border>
    <border>
      <left style="thick">
        <color rgb="FFFF0000"/>
      </left>
      <right/>
      <top/>
      <bottom/>
      <diagonal/>
    </border>
    <border>
      <left/>
      <right style="medium">
        <color rgb="FFFF0000"/>
      </right>
      <top style="medium">
        <color rgb="FFFF0000"/>
      </top>
      <bottom/>
      <diagonal/>
    </border>
    <border>
      <left style="medium">
        <color rgb="FFFF0000"/>
      </left>
      <right/>
      <top/>
      <bottom style="medium">
        <color rgb="FFFF0000"/>
      </bottom>
      <diagonal/>
    </border>
    <border>
      <left/>
      <right style="thick">
        <color rgb="FFFF0000"/>
      </right>
      <top/>
      <bottom style="medium">
        <color rgb="FFFF0000"/>
      </bottom>
      <diagonal/>
    </border>
    <border>
      <left style="medium">
        <color rgb="FFFF0000"/>
      </left>
      <right/>
      <top style="medium">
        <color rgb="FFFF0000"/>
      </top>
      <bottom style="dashDotDot">
        <color theme="1" tint="0.14996795556505021"/>
      </bottom>
      <diagonal/>
    </border>
    <border>
      <left/>
      <right/>
      <top style="medium">
        <color rgb="FFFF0000"/>
      </top>
      <bottom style="dashDotDot">
        <color theme="1" tint="0.14996795556505021"/>
      </bottom>
      <diagonal/>
    </border>
    <border>
      <left/>
      <right style="thick">
        <color rgb="FFFF0000"/>
      </right>
      <top style="medium">
        <color rgb="FFFF0000"/>
      </top>
      <bottom style="dashDotDot">
        <color theme="1" tint="0.14996795556505021"/>
      </bottom>
      <diagonal/>
    </border>
  </borders>
  <cellStyleXfs count="7">
    <xf numFmtId="0" fontId="0" fillId="0" borderId="0"/>
    <xf numFmtId="0" fontId="1" fillId="0" borderId="0" applyNumberForma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0" applyNumberFormat="0" applyFill="0" applyBorder="0" applyAlignment="0" applyProtection="0"/>
    <xf numFmtId="0" fontId="7" fillId="0" borderId="0" applyNumberFormat="0" applyFill="0" applyBorder="0" applyAlignment="0" applyProtection="0"/>
    <xf numFmtId="0" fontId="4" fillId="0" borderId="9" applyNumberFormat="0" applyFill="0" applyAlignment="0" applyProtection="0"/>
  </cellStyleXfs>
  <cellXfs count="107">
    <xf numFmtId="0" fontId="0" fillId="0" borderId="0" xfId="0"/>
    <xf numFmtId="0" fontId="8" fillId="0" borderId="0" xfId="1" applyFont="1" applyAlignment="1"/>
    <xf numFmtId="0" fontId="9" fillId="0" borderId="0" xfId="0" applyFont="1"/>
    <xf numFmtId="0" fontId="10" fillId="0" borderId="0" xfId="4" applyFont="1" applyAlignment="1">
      <alignment vertical="center" wrapText="1"/>
    </xf>
    <xf numFmtId="0" fontId="12" fillId="0" borderId="1" xfId="2" applyFont="1"/>
    <xf numFmtId="0" fontId="6" fillId="0" borderId="10" xfId="0" applyFont="1" applyBorder="1" applyAlignment="1">
      <alignment horizontal="right" vertical="center"/>
    </xf>
    <xf numFmtId="0" fontId="6" fillId="0" borderId="13" xfId="0" applyFont="1" applyBorder="1" applyAlignment="1">
      <alignment horizontal="right" vertical="center"/>
    </xf>
    <xf numFmtId="0" fontId="6" fillId="0" borderId="15" xfId="0" applyFont="1" applyBorder="1" applyAlignment="1">
      <alignment horizontal="right" vertical="center"/>
    </xf>
    <xf numFmtId="0" fontId="13" fillId="0" borderId="0" xfId="3" applyFont="1" applyFill="1" applyBorder="1" applyAlignment="1">
      <alignment horizontal="center" wrapText="1"/>
    </xf>
    <xf numFmtId="0" fontId="13" fillId="0" borderId="6" xfId="3" applyFont="1" applyBorder="1" applyAlignment="1">
      <alignment horizontal="center"/>
    </xf>
    <xf numFmtId="0" fontId="5" fillId="0" borderId="0" xfId="0" applyFont="1" applyBorder="1" applyAlignment="1">
      <alignment horizontal="center"/>
    </xf>
    <xf numFmtId="0" fontId="6" fillId="0" borderId="0" xfId="0" applyFont="1" applyBorder="1" applyAlignment="1">
      <alignment horizontal="center"/>
    </xf>
    <xf numFmtId="0" fontId="9" fillId="0" borderId="6" xfId="0" applyFont="1" applyBorder="1" applyAlignment="1">
      <alignment horizontal="center"/>
    </xf>
    <xf numFmtId="0" fontId="9" fillId="0" borderId="7" xfId="0" applyFont="1" applyBorder="1" applyAlignment="1">
      <alignment horizontal="center"/>
    </xf>
    <xf numFmtId="0" fontId="9" fillId="0" borderId="8" xfId="0" applyFont="1" applyBorder="1" applyAlignment="1">
      <alignment horizontal="center"/>
    </xf>
    <xf numFmtId="0" fontId="9" fillId="0" borderId="0" xfId="0" applyFont="1" applyBorder="1" applyAlignment="1">
      <alignment horizontal="center"/>
    </xf>
    <xf numFmtId="0" fontId="13" fillId="0" borderId="0" xfId="3" applyFont="1" applyBorder="1" applyAlignment="1">
      <alignment horizontal="center"/>
    </xf>
    <xf numFmtId="0" fontId="13" fillId="0" borderId="5" xfId="3" applyFont="1" applyBorder="1" applyAlignment="1">
      <alignment horizontal="center"/>
    </xf>
    <xf numFmtId="0" fontId="5" fillId="0" borderId="5" xfId="0" applyFont="1" applyBorder="1" applyAlignment="1">
      <alignment horizontal="center"/>
    </xf>
    <xf numFmtId="0" fontId="9" fillId="0" borderId="5" xfId="0" applyFont="1" applyBorder="1" applyAlignment="1">
      <alignment horizontal="center"/>
    </xf>
    <xf numFmtId="0" fontId="4" fillId="0" borderId="27" xfId="6" applyBorder="1" applyAlignment="1">
      <alignment horizontal="center" vertical="center" wrapText="1"/>
    </xf>
    <xf numFmtId="0" fontId="15" fillId="0" borderId="28" xfId="0" applyFont="1" applyBorder="1" applyAlignment="1">
      <alignment horizontal="center" vertical="center"/>
    </xf>
    <xf numFmtId="2" fontId="15" fillId="0" borderId="28" xfId="0" applyNumberFormat="1" applyFont="1" applyBorder="1" applyAlignment="1">
      <alignment horizontal="center" vertical="center"/>
    </xf>
    <xf numFmtId="0" fontId="4" fillId="0" borderId="27" xfId="6" applyBorder="1" applyAlignment="1">
      <alignment horizontal="center" vertical="center"/>
    </xf>
    <xf numFmtId="0" fontId="9" fillId="0" borderId="51" xfId="0" applyFont="1" applyBorder="1" applyAlignment="1">
      <alignment horizontal="center"/>
    </xf>
    <xf numFmtId="0" fontId="9" fillId="0" borderId="55" xfId="0" applyFont="1" applyBorder="1" applyAlignment="1">
      <alignment horizontal="center"/>
    </xf>
    <xf numFmtId="0" fontId="12" fillId="0" borderId="49" xfId="2" applyFont="1" applyBorder="1" applyAlignment="1">
      <alignment horizontal="center"/>
    </xf>
    <xf numFmtId="0" fontId="12" fillId="0" borderId="0" xfId="2" applyFont="1" applyBorder="1" applyAlignment="1">
      <alignment horizontal="center"/>
    </xf>
    <xf numFmtId="0" fontId="12" fillId="0" borderId="6" xfId="2" applyFont="1" applyBorder="1" applyAlignment="1">
      <alignment horizontal="center"/>
    </xf>
    <xf numFmtId="0" fontId="9" fillId="0" borderId="0" xfId="0" applyFont="1" applyBorder="1" applyAlignment="1">
      <alignment horizontal="center"/>
    </xf>
    <xf numFmtId="0" fontId="9" fillId="0" borderId="3" xfId="0" applyFont="1" applyBorder="1" applyAlignment="1">
      <alignment horizontal="center"/>
    </xf>
    <xf numFmtId="0" fontId="9" fillId="0" borderId="7" xfId="0" applyFont="1" applyBorder="1" applyAlignment="1">
      <alignment horizontal="center"/>
    </xf>
    <xf numFmtId="0" fontId="9" fillId="0" borderId="52" xfId="0" applyFont="1" applyBorder="1" applyAlignment="1">
      <alignment horizontal="center"/>
    </xf>
    <xf numFmtId="0" fontId="13" fillId="0" borderId="0" xfId="3" applyFont="1" applyBorder="1" applyAlignment="1">
      <alignment horizontal="center"/>
    </xf>
    <xf numFmtId="0" fontId="13" fillId="0" borderId="3" xfId="3" applyFont="1" applyBorder="1" applyAlignment="1">
      <alignment horizontal="center"/>
    </xf>
    <xf numFmtId="0" fontId="12" fillId="0" borderId="5" xfId="2" applyFont="1" applyBorder="1" applyAlignment="1">
      <alignment horizontal="center"/>
    </xf>
    <xf numFmtId="0" fontId="12" fillId="0" borderId="3" xfId="2" applyFont="1" applyBorder="1" applyAlignment="1">
      <alignment horizontal="center"/>
    </xf>
    <xf numFmtId="0" fontId="9" fillId="0" borderId="0" xfId="0" quotePrefix="1" applyFont="1" applyBorder="1" applyAlignment="1">
      <alignment horizontal="center"/>
    </xf>
    <xf numFmtId="0" fontId="9" fillId="0" borderId="3" xfId="0" quotePrefix="1" applyFont="1" applyBorder="1" applyAlignment="1">
      <alignment horizontal="center"/>
    </xf>
    <xf numFmtId="0" fontId="15" fillId="0" borderId="32" xfId="0" applyFont="1" applyBorder="1" applyAlignment="1">
      <alignment horizontal="center" vertical="center"/>
    </xf>
    <xf numFmtId="0" fontId="15" fillId="0" borderId="33" xfId="0" applyFont="1" applyBorder="1" applyAlignment="1">
      <alignment horizontal="center" vertical="center"/>
    </xf>
    <xf numFmtId="0" fontId="15" fillId="0" borderId="34" xfId="0" applyFont="1" applyBorder="1" applyAlignment="1">
      <alignment horizontal="center" vertical="center"/>
    </xf>
    <xf numFmtId="0" fontId="7" fillId="0" borderId="11" xfId="5" applyFont="1" applyBorder="1" applyAlignment="1">
      <alignment horizontal="left" vertical="center"/>
    </xf>
    <xf numFmtId="0" fontId="7" fillId="0" borderId="12" xfId="5" applyFont="1" applyBorder="1" applyAlignment="1">
      <alignment horizontal="left" vertical="center"/>
    </xf>
    <xf numFmtId="0" fontId="7" fillId="0" borderId="0" xfId="5" applyFont="1" applyBorder="1" applyAlignment="1">
      <alignment horizontal="left" vertical="center"/>
    </xf>
    <xf numFmtId="0" fontId="7" fillId="0" borderId="14" xfId="5" applyFont="1" applyBorder="1" applyAlignment="1">
      <alignment horizontal="left" vertical="center"/>
    </xf>
    <xf numFmtId="0" fontId="7" fillId="0" borderId="1" xfId="5" applyFont="1" applyBorder="1" applyAlignment="1">
      <alignment horizontal="left" vertical="center"/>
    </xf>
    <xf numFmtId="0" fontId="7" fillId="0" borderId="16" xfId="5" applyFont="1" applyBorder="1" applyAlignment="1">
      <alignment horizontal="left" vertical="center"/>
    </xf>
    <xf numFmtId="0" fontId="16" fillId="0" borderId="17" xfId="0" applyFont="1" applyBorder="1" applyAlignment="1">
      <alignment horizontal="center"/>
    </xf>
    <xf numFmtId="0" fontId="16" fillId="0" borderId="22" xfId="0" applyFont="1" applyBorder="1" applyAlignment="1">
      <alignment horizontal="center"/>
    </xf>
    <xf numFmtId="2" fontId="16" fillId="0" borderId="18" xfId="0" applyNumberFormat="1" applyFont="1" applyBorder="1" applyAlignment="1">
      <alignment horizontal="center"/>
    </xf>
    <xf numFmtId="2" fontId="16" fillId="0" borderId="0" xfId="0" applyNumberFormat="1" applyFont="1" applyBorder="1" applyAlignment="1">
      <alignment horizontal="center"/>
    </xf>
    <xf numFmtId="0" fontId="16" fillId="0" borderId="18" xfId="0" applyFont="1" applyBorder="1" applyAlignment="1">
      <alignment horizontal="center"/>
    </xf>
    <xf numFmtId="0" fontId="16" fillId="0" borderId="0" xfId="0" applyFont="1" applyBorder="1" applyAlignment="1">
      <alignment horizontal="center"/>
    </xf>
    <xf numFmtId="0" fontId="4" fillId="0" borderId="29" xfId="6" applyBorder="1" applyAlignment="1">
      <alignment horizontal="center" vertical="center"/>
    </xf>
    <xf numFmtId="0" fontId="4" fillId="0" borderId="30" xfId="6" applyBorder="1" applyAlignment="1">
      <alignment horizontal="center" vertical="center"/>
    </xf>
    <xf numFmtId="0" fontId="4" fillId="0" borderId="31" xfId="6" applyBorder="1" applyAlignment="1">
      <alignment horizontal="center" vertical="center"/>
    </xf>
    <xf numFmtId="2" fontId="15" fillId="0" borderId="25" xfId="0" applyNumberFormat="1" applyFont="1" applyBorder="1" applyAlignment="1">
      <alignment horizontal="center" vertical="center"/>
    </xf>
    <xf numFmtId="2" fontId="15" fillId="0" borderId="0" xfId="0" applyNumberFormat="1" applyFont="1" applyBorder="1" applyAlignment="1">
      <alignment horizontal="center" vertical="center"/>
    </xf>
    <xf numFmtId="2" fontId="15" fillId="0" borderId="26" xfId="0" applyNumberFormat="1" applyFont="1" applyBorder="1" applyAlignment="1">
      <alignment horizontal="center" vertical="center"/>
    </xf>
    <xf numFmtId="2" fontId="15" fillId="0" borderId="35" xfId="0" applyNumberFormat="1" applyFont="1" applyBorder="1" applyAlignment="1">
      <alignment horizontal="center" vertical="center"/>
    </xf>
    <xf numFmtId="2" fontId="15" fillId="0" borderId="36" xfId="0" applyNumberFormat="1" applyFont="1" applyBorder="1" applyAlignment="1">
      <alignment horizontal="center" vertical="center"/>
    </xf>
    <xf numFmtId="2" fontId="15" fillId="0" borderId="37" xfId="0" applyNumberFormat="1" applyFont="1" applyBorder="1" applyAlignment="1">
      <alignment horizontal="center" vertical="center"/>
    </xf>
    <xf numFmtId="0" fontId="4" fillId="0" borderId="38" xfId="6" applyBorder="1" applyAlignment="1">
      <alignment horizontal="center" vertical="center" wrapText="1"/>
    </xf>
    <xf numFmtId="0" fontId="4" fillId="0" borderId="24" xfId="6" applyBorder="1" applyAlignment="1">
      <alignment horizontal="center" vertical="center" wrapText="1"/>
    </xf>
    <xf numFmtId="0" fontId="15" fillId="0" borderId="25" xfId="0" applyFont="1" applyBorder="1" applyAlignment="1">
      <alignment horizontal="center" vertical="center"/>
    </xf>
    <xf numFmtId="0" fontId="15" fillId="0" borderId="0" xfId="0" applyFont="1" applyBorder="1" applyAlignment="1">
      <alignment horizontal="center" vertical="center"/>
    </xf>
    <xf numFmtId="0" fontId="15" fillId="0" borderId="26" xfId="0" applyFont="1" applyBorder="1" applyAlignment="1">
      <alignment horizontal="center" vertical="center"/>
    </xf>
    <xf numFmtId="0" fontId="15" fillId="0" borderId="35" xfId="0" applyFont="1" applyBorder="1" applyAlignment="1">
      <alignment horizontal="center" vertical="center"/>
    </xf>
    <xf numFmtId="0" fontId="15" fillId="0" borderId="36" xfId="0" applyFont="1" applyBorder="1" applyAlignment="1">
      <alignment horizontal="center" vertical="center"/>
    </xf>
    <xf numFmtId="0" fontId="15" fillId="0" borderId="37" xfId="0" applyFont="1" applyBorder="1" applyAlignment="1">
      <alignment horizontal="center" vertical="center"/>
    </xf>
    <xf numFmtId="2" fontId="15" fillId="0" borderId="24" xfId="0" applyNumberFormat="1" applyFont="1" applyBorder="1" applyAlignment="1">
      <alignment horizontal="center" vertical="center"/>
    </xf>
    <xf numFmtId="2" fontId="15" fillId="0" borderId="28" xfId="0" applyNumberFormat="1" applyFont="1" applyBorder="1" applyAlignment="1">
      <alignment horizontal="center" vertical="center"/>
    </xf>
    <xf numFmtId="48" fontId="15" fillId="0" borderId="39" xfId="0" applyNumberFormat="1" applyFont="1" applyBorder="1" applyAlignment="1">
      <alignment horizontal="center" vertical="center"/>
    </xf>
    <xf numFmtId="48" fontId="15" fillId="0" borderId="40" xfId="0" applyNumberFormat="1" applyFont="1" applyBorder="1" applyAlignment="1">
      <alignment horizontal="center" vertical="center"/>
    </xf>
    <xf numFmtId="48" fontId="15" fillId="0" borderId="41" xfId="0" applyNumberFormat="1" applyFont="1" applyBorder="1" applyAlignment="1">
      <alignment horizontal="center" vertical="center"/>
    </xf>
    <xf numFmtId="48" fontId="15" fillId="0" borderId="42" xfId="0" applyNumberFormat="1" applyFont="1" applyBorder="1" applyAlignment="1">
      <alignment horizontal="center" vertical="center"/>
    </xf>
    <xf numFmtId="0" fontId="4" fillId="0" borderId="43" xfId="6" applyBorder="1" applyAlignment="1">
      <alignment horizontal="center" vertical="center"/>
    </xf>
    <xf numFmtId="0" fontId="4" fillId="0" borderId="44" xfId="6" applyBorder="1" applyAlignment="1">
      <alignment horizontal="center" vertical="center"/>
    </xf>
    <xf numFmtId="0" fontId="4" fillId="0" borderId="25" xfId="6" applyBorder="1" applyAlignment="1">
      <alignment horizontal="center" vertical="center"/>
    </xf>
    <xf numFmtId="0" fontId="4" fillId="0" borderId="26" xfId="6" applyBorder="1" applyAlignment="1">
      <alignment horizontal="center" vertical="center"/>
    </xf>
    <xf numFmtId="0" fontId="4" fillId="0" borderId="29" xfId="6" applyBorder="1" applyAlignment="1">
      <alignment horizontal="center" vertical="center" wrapText="1"/>
    </xf>
    <xf numFmtId="0" fontId="4" fillId="0" borderId="31" xfId="6" applyBorder="1" applyAlignment="1">
      <alignment horizontal="center" vertical="center" wrapText="1"/>
    </xf>
    <xf numFmtId="2" fontId="16" fillId="2" borderId="18" xfId="0" applyNumberFormat="1" applyFont="1" applyFill="1" applyBorder="1" applyAlignment="1">
      <alignment horizontal="center"/>
    </xf>
    <xf numFmtId="2" fontId="16" fillId="2" borderId="0" xfId="0" applyNumberFormat="1" applyFont="1" applyFill="1" applyBorder="1" applyAlignment="1">
      <alignment horizontal="center"/>
    </xf>
    <xf numFmtId="2" fontId="17" fillId="0" borderId="19" xfId="0" applyNumberFormat="1" applyFont="1" applyBorder="1" applyAlignment="1">
      <alignment horizontal="center"/>
    </xf>
    <xf numFmtId="2" fontId="17" fillId="0" borderId="23" xfId="0" applyNumberFormat="1" applyFont="1" applyBorder="1" applyAlignment="1">
      <alignment horizontal="center"/>
    </xf>
    <xf numFmtId="0" fontId="10" fillId="0" borderId="0" xfId="4" applyFont="1" applyAlignment="1">
      <alignment horizontal="left" vertical="center" wrapText="1"/>
    </xf>
    <xf numFmtId="0" fontId="8" fillId="0" borderId="0" xfId="1" applyFont="1" applyAlignment="1">
      <alignment horizontal="center"/>
    </xf>
    <xf numFmtId="0" fontId="14" fillId="0" borderId="0" xfId="3" applyFont="1" applyBorder="1" applyAlignment="1">
      <alignment horizontal="center" vertical="center" wrapText="1"/>
    </xf>
    <xf numFmtId="0" fontId="18" fillId="0" borderId="4" xfId="0" applyFont="1" applyBorder="1" applyAlignment="1">
      <alignment horizontal="center"/>
    </xf>
    <xf numFmtId="0" fontId="18" fillId="0" borderId="50" xfId="0" applyFont="1" applyBorder="1" applyAlignment="1">
      <alignment horizontal="center"/>
    </xf>
    <xf numFmtId="0" fontId="12" fillId="0" borderId="4" xfId="2" applyFont="1" applyBorder="1" applyAlignment="1">
      <alignment horizontal="center"/>
    </xf>
    <xf numFmtId="0" fontId="6" fillId="0" borderId="0" xfId="0" applyFont="1" applyBorder="1" applyAlignment="1">
      <alignment horizontal="center" vertical="center"/>
    </xf>
    <xf numFmtId="0" fontId="12" fillId="0" borderId="53" xfId="2" applyFont="1" applyBorder="1" applyAlignment="1">
      <alignment horizontal="center"/>
    </xf>
    <xf numFmtId="0" fontId="12" fillId="0" borderId="54" xfId="2" applyFont="1" applyBorder="1" applyAlignment="1">
      <alignment horizontal="center"/>
    </xf>
    <xf numFmtId="0" fontId="4" fillId="0" borderId="29" xfId="2" applyFont="1" applyBorder="1" applyAlignment="1">
      <alignment horizontal="center" vertical="center"/>
    </xf>
    <xf numFmtId="0" fontId="4" fillId="0" borderId="30" xfId="2" applyFont="1" applyBorder="1" applyAlignment="1">
      <alignment horizontal="center" vertical="center"/>
    </xf>
    <xf numFmtId="0" fontId="4" fillId="0" borderId="48" xfId="2" applyFont="1" applyBorder="1" applyAlignment="1">
      <alignment horizontal="center" vertical="center"/>
    </xf>
    <xf numFmtId="2" fontId="15" fillId="0" borderId="20" xfId="0" applyNumberFormat="1" applyFont="1" applyBorder="1" applyAlignment="1">
      <alignment horizontal="center" vertical="center"/>
    </xf>
    <xf numFmtId="2" fontId="15" fillId="0" borderId="21" xfId="0" applyNumberFormat="1" applyFont="1" applyBorder="1" applyAlignment="1">
      <alignment horizontal="center" vertical="center"/>
    </xf>
    <xf numFmtId="0" fontId="15" fillId="0" borderId="23" xfId="0" applyFont="1" applyBorder="1" applyAlignment="1">
      <alignment horizontal="center" vertical="center"/>
    </xf>
    <xf numFmtId="0" fontId="4" fillId="0" borderId="47" xfId="6" applyBorder="1" applyAlignment="1">
      <alignment horizontal="center" vertical="center"/>
    </xf>
    <xf numFmtId="0" fontId="4" fillId="0" borderId="46" xfId="6" applyBorder="1" applyAlignment="1">
      <alignment horizontal="center" vertical="center"/>
    </xf>
    <xf numFmtId="0" fontId="4" fillId="0" borderId="0" xfId="6" applyBorder="1" applyAlignment="1">
      <alignment horizontal="center" vertical="center"/>
    </xf>
    <xf numFmtId="0" fontId="4" fillId="0" borderId="23" xfId="6" applyBorder="1" applyAlignment="1">
      <alignment horizontal="center" vertical="center"/>
    </xf>
    <xf numFmtId="0" fontId="4" fillId="0" borderId="45" xfId="6" applyBorder="1" applyAlignment="1">
      <alignment horizontal="center" vertical="center"/>
    </xf>
  </cellXfs>
  <cellStyles count="7">
    <cellStyle name="Heading 1" xfId="2" builtinId="16"/>
    <cellStyle name="Heading 2" xfId="3" builtinId="17"/>
    <cellStyle name="Heading 3" xfId="6" builtinId="18"/>
    <cellStyle name="Heading 4" xfId="4" builtinId="19"/>
    <cellStyle name="Hyperlink" xfId="5" builtinId="8"/>
    <cellStyle name="Normal" xfId="0" builtinId="0"/>
    <cellStyle name="Title" xfId="1" builtinId="15"/>
  </cellStyles>
  <dxfs count="2">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timesmicrowave.com/Calculator" TargetMode="External"/><Relationship Id="rId7" Type="http://schemas.openxmlformats.org/officeDocument/2006/relationships/vmlDrawing" Target="../drawings/vmlDrawing1.vml"/><Relationship Id="rId2" Type="http://schemas.openxmlformats.org/officeDocument/2006/relationships/hyperlink" Target="https://apps.fcc.gov/oetcf/els/forms/442Entry.cfm" TargetMode="External"/><Relationship Id="rId1" Type="http://schemas.openxmlformats.org/officeDocument/2006/relationships/hyperlink" Target="https://apps.fcc.gov/coresWeb/publicHome.do" TargetMode="External"/><Relationship Id="rId6" Type="http://schemas.openxmlformats.org/officeDocument/2006/relationships/printerSettings" Target="../printerSettings/printerSettings1.bin"/><Relationship Id="rId5" Type="http://schemas.openxmlformats.org/officeDocument/2006/relationships/hyperlink" Target="mailto:tim@gpsnetworking.com" TargetMode="External"/><Relationship Id="rId4" Type="http://schemas.openxmlformats.org/officeDocument/2006/relationships/hyperlink" Target="https://www.gpsnetworking.com/stor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9222A-3DFF-493B-8EBB-11635257034A}">
  <dimension ref="A1:H54"/>
  <sheetViews>
    <sheetView tabSelected="1" view="pageLayout" zoomScaleNormal="100" workbookViewId="0">
      <selection activeCell="B40" sqref="B40:C40"/>
    </sheetView>
  </sheetViews>
  <sheetFormatPr defaultColWidth="8.85546875" defaultRowHeight="14.25" x14ac:dyDescent="0.2"/>
  <cols>
    <col min="1" max="1" width="33.5703125" style="2" customWidth="1"/>
    <col min="2" max="2" width="13" style="2" customWidth="1"/>
    <col min="3" max="3" width="11.42578125" style="2" customWidth="1"/>
    <col min="4" max="4" width="14" style="2" customWidth="1"/>
    <col min="5" max="5" width="17.28515625" style="2" customWidth="1"/>
    <col min="6" max="6" width="18.5703125" style="2" customWidth="1"/>
    <col min="7" max="7" width="22" style="2" customWidth="1"/>
    <col min="8" max="16384" width="8.85546875" style="2"/>
  </cols>
  <sheetData>
    <row r="1" spans="1:8" ht="15" customHeight="1" x14ac:dyDescent="0.35">
      <c r="A1" s="88" t="s">
        <v>33</v>
      </c>
      <c r="B1" s="88"/>
      <c r="C1" s="88"/>
      <c r="D1" s="88"/>
      <c r="E1" s="88"/>
      <c r="F1" s="88"/>
      <c r="G1" s="88"/>
      <c r="H1" s="1"/>
    </row>
    <row r="2" spans="1:8" ht="23.25" customHeight="1" x14ac:dyDescent="0.35">
      <c r="A2" s="88"/>
      <c r="B2" s="88"/>
      <c r="C2" s="88"/>
      <c r="D2" s="88"/>
      <c r="E2" s="88"/>
      <c r="F2" s="88"/>
      <c r="G2" s="88"/>
      <c r="H2" s="1"/>
    </row>
    <row r="3" spans="1:8" ht="15" customHeight="1" x14ac:dyDescent="0.2">
      <c r="A3" s="87" t="s">
        <v>45</v>
      </c>
      <c r="B3" s="87"/>
      <c r="C3" s="87"/>
      <c r="D3" s="87"/>
      <c r="E3" s="87"/>
      <c r="F3" s="87"/>
      <c r="G3" s="87"/>
      <c r="H3" s="3"/>
    </row>
    <row r="4" spans="1:8" ht="59.25" customHeight="1" x14ac:dyDescent="0.2">
      <c r="A4" s="87"/>
      <c r="B4" s="87"/>
      <c r="C4" s="87"/>
      <c r="D4" s="87"/>
      <c r="E4" s="87"/>
      <c r="F4" s="87"/>
      <c r="G4" s="87"/>
      <c r="H4" s="3"/>
    </row>
    <row r="5" spans="1:8" ht="14.25" customHeight="1" x14ac:dyDescent="0.2">
      <c r="A5" s="89" t="s">
        <v>39</v>
      </c>
      <c r="B5" s="89" t="s">
        <v>40</v>
      </c>
      <c r="C5" s="89" t="s">
        <v>41</v>
      </c>
      <c r="D5" s="89" t="s">
        <v>42</v>
      </c>
      <c r="E5" s="89" t="s">
        <v>38</v>
      </c>
      <c r="F5" s="89" t="s">
        <v>44</v>
      </c>
      <c r="G5" s="89" t="s">
        <v>43</v>
      </c>
    </row>
    <row r="6" spans="1:8" ht="53.1" customHeight="1" x14ac:dyDescent="0.2">
      <c r="A6" s="89"/>
      <c r="B6" s="89"/>
      <c r="C6" s="89"/>
      <c r="D6" s="89"/>
      <c r="E6" s="89"/>
      <c r="F6" s="89"/>
      <c r="G6" s="89"/>
    </row>
    <row r="7" spans="1:8" x14ac:dyDescent="0.2">
      <c r="A7" s="48">
        <f>B27</f>
        <v>38</v>
      </c>
      <c r="B7" s="50">
        <f>SUM(G27:G37)</f>
        <v>-6</v>
      </c>
      <c r="C7" s="52">
        <f>SUM(B33:B42)</f>
        <v>30</v>
      </c>
      <c r="D7" s="52">
        <v>4</v>
      </c>
      <c r="E7" s="52">
        <v>80</v>
      </c>
      <c r="F7" s="83">
        <f>F13+A15</f>
        <v>-128.15473245167502</v>
      </c>
      <c r="G7" s="85">
        <f>-1*(36.6+(20*LOG10(((E7+100)/5280)*A10)))+F13</f>
        <v>-135.19838281390227</v>
      </c>
    </row>
    <row r="8" spans="1:8" ht="15" customHeight="1" x14ac:dyDescent="0.2">
      <c r="A8" s="49"/>
      <c r="B8" s="51"/>
      <c r="C8" s="53"/>
      <c r="D8" s="53"/>
      <c r="E8" s="53"/>
      <c r="F8" s="84"/>
      <c r="G8" s="86"/>
    </row>
    <row r="9" spans="1:8" ht="36.75" customHeight="1" x14ac:dyDescent="0.2">
      <c r="A9" s="54" t="s">
        <v>32</v>
      </c>
      <c r="B9" s="55"/>
      <c r="C9" s="56"/>
      <c r="D9" s="20" t="s">
        <v>31</v>
      </c>
      <c r="E9" s="23" t="s">
        <v>30</v>
      </c>
      <c r="F9" s="81" t="s">
        <v>29</v>
      </c>
      <c r="G9" s="82"/>
    </row>
    <row r="10" spans="1:8" ht="15" customHeight="1" x14ac:dyDescent="0.2">
      <c r="A10" s="39">
        <v>1575</v>
      </c>
      <c r="B10" s="40"/>
      <c r="C10" s="41"/>
      <c r="D10" s="21">
        <f>A7+B7+C7+D7</f>
        <v>66</v>
      </c>
      <c r="E10" s="71">
        <f>E7/5280</f>
        <v>1.5151515151515152E-2</v>
      </c>
      <c r="F10" s="73">
        <f>(10^(F7/10)) * 0.001</f>
        <v>1.5294199638593813E-16</v>
      </c>
      <c r="G10" s="74"/>
    </row>
    <row r="11" spans="1:8" ht="15" customHeight="1" x14ac:dyDescent="0.2">
      <c r="A11" s="54" t="s">
        <v>28</v>
      </c>
      <c r="B11" s="55"/>
      <c r="C11" s="55"/>
      <c r="D11" s="56"/>
      <c r="E11" s="72"/>
      <c r="F11" s="75"/>
      <c r="G11" s="76"/>
    </row>
    <row r="12" spans="1:8" ht="15" customHeight="1" x14ac:dyDescent="0.2">
      <c r="A12" s="65">
        <v>-130</v>
      </c>
      <c r="B12" s="66"/>
      <c r="C12" s="66"/>
      <c r="D12" s="67"/>
      <c r="E12" s="20" t="s">
        <v>27</v>
      </c>
      <c r="F12" s="54" t="s">
        <v>26</v>
      </c>
      <c r="G12" s="56"/>
    </row>
    <row r="13" spans="1:8" ht="20.25" customHeight="1" x14ac:dyDescent="0.2">
      <c r="A13" s="68"/>
      <c r="B13" s="69"/>
      <c r="C13" s="69"/>
      <c r="D13" s="70"/>
      <c r="E13" s="22">
        <f>E7/3.2808</f>
        <v>24.384296513045598</v>
      </c>
      <c r="F13" s="68">
        <f>A12+D10</f>
        <v>-64</v>
      </c>
      <c r="G13" s="70"/>
    </row>
    <row r="14" spans="1:8" ht="15" customHeight="1" thickBot="1" x14ac:dyDescent="0.25">
      <c r="A14" s="54" t="s">
        <v>25</v>
      </c>
      <c r="B14" s="55"/>
      <c r="C14" s="55"/>
      <c r="D14" s="56"/>
      <c r="E14" s="63" t="s">
        <v>24</v>
      </c>
      <c r="F14" s="77" t="s">
        <v>47</v>
      </c>
      <c r="G14" s="78"/>
    </row>
    <row r="15" spans="1:8" x14ac:dyDescent="0.2">
      <c r="A15" s="57">
        <f>-1*(36.6+(20*LOG10(E10*A10)))</f>
        <v>-64.154732451675017</v>
      </c>
      <c r="B15" s="58"/>
      <c r="C15" s="58"/>
      <c r="D15" s="59"/>
      <c r="E15" s="64"/>
      <c r="F15" s="79"/>
      <c r="G15" s="80"/>
    </row>
    <row r="16" spans="1:8" x14ac:dyDescent="0.2">
      <c r="A16" s="60"/>
      <c r="B16" s="61"/>
      <c r="C16" s="61"/>
      <c r="D16" s="62"/>
      <c r="E16" s="22">
        <f>E13/1000</f>
        <v>2.4384296513045599E-2</v>
      </c>
      <c r="F16" s="57">
        <f>10^((F22-3)/10)/0.000000000001</f>
        <v>199.52623149688802</v>
      </c>
      <c r="G16" s="59"/>
    </row>
    <row r="17" spans="1:7" ht="15.75" thickBot="1" x14ac:dyDescent="0.25">
      <c r="A17" s="96" t="s">
        <v>23</v>
      </c>
      <c r="B17" s="97"/>
      <c r="C17" s="97"/>
      <c r="D17" s="97"/>
      <c r="E17" s="98"/>
      <c r="F17" s="106" t="s">
        <v>48</v>
      </c>
      <c r="G17" s="103"/>
    </row>
    <row r="18" spans="1:7" ht="23.25" customHeight="1" thickTop="1" x14ac:dyDescent="0.2">
      <c r="A18" s="5" t="s">
        <v>22</v>
      </c>
      <c r="B18" s="42" t="s">
        <v>21</v>
      </c>
      <c r="C18" s="42"/>
      <c r="D18" s="42"/>
      <c r="E18" s="43"/>
      <c r="F18" s="104"/>
      <c r="G18" s="105"/>
    </row>
    <row r="19" spans="1:7" ht="23.25" customHeight="1" x14ac:dyDescent="0.2">
      <c r="A19" s="6" t="s">
        <v>20</v>
      </c>
      <c r="B19" s="44" t="s">
        <v>19</v>
      </c>
      <c r="C19" s="44"/>
      <c r="D19" s="44"/>
      <c r="E19" s="45"/>
      <c r="F19" s="99">
        <f>(10^(F22/10))/0.000000000001</f>
        <v>398.10717055349625</v>
      </c>
      <c r="G19" s="100"/>
    </row>
    <row r="20" spans="1:7" ht="20.25" customHeight="1" thickBot="1" x14ac:dyDescent="0.25">
      <c r="A20" s="6" t="s">
        <v>18</v>
      </c>
      <c r="B20" s="44" t="s">
        <v>17</v>
      </c>
      <c r="C20" s="44"/>
      <c r="D20" s="44"/>
      <c r="E20" s="45"/>
      <c r="F20" s="102" t="s">
        <v>14</v>
      </c>
      <c r="G20" s="103"/>
    </row>
    <row r="21" spans="1:7" ht="22.5" customHeight="1" x14ac:dyDescent="0.2">
      <c r="A21" s="6" t="s">
        <v>16</v>
      </c>
      <c r="B21" s="44" t="s">
        <v>15</v>
      </c>
      <c r="C21" s="44"/>
      <c r="D21" s="44"/>
      <c r="E21" s="45"/>
      <c r="F21" s="104"/>
      <c r="G21" s="105"/>
    </row>
    <row r="22" spans="1:7" ht="18" customHeight="1" thickBot="1" x14ac:dyDescent="0.25">
      <c r="A22" s="7" t="s">
        <v>13</v>
      </c>
      <c r="B22" s="46" t="s">
        <v>12</v>
      </c>
      <c r="C22" s="46"/>
      <c r="D22" s="46"/>
      <c r="E22" s="47"/>
      <c r="F22" s="66">
        <f>F13-30</f>
        <v>-94</v>
      </c>
      <c r="G22" s="101"/>
    </row>
    <row r="23" spans="1:7" ht="7.5" customHeight="1" thickTop="1" thickBot="1" x14ac:dyDescent="0.25">
      <c r="A23" s="93"/>
      <c r="B23" s="93"/>
      <c r="C23" s="93"/>
      <c r="D23" s="93"/>
      <c r="E23" s="93"/>
      <c r="F23" s="93"/>
      <c r="G23" s="93"/>
    </row>
    <row r="24" spans="1:7" ht="28.5" customHeight="1" x14ac:dyDescent="0.3">
      <c r="A24" s="94" t="s">
        <v>46</v>
      </c>
      <c r="B24" s="95"/>
      <c r="C24" s="25">
        <v>250</v>
      </c>
      <c r="D24" s="92"/>
      <c r="E24" s="92"/>
      <c r="F24" s="90"/>
      <c r="G24" s="91"/>
    </row>
    <row r="25" spans="1:7" ht="19.5" x14ac:dyDescent="0.3">
      <c r="A25" s="35" t="s">
        <v>11</v>
      </c>
      <c r="B25" s="27"/>
      <c r="C25" s="36"/>
      <c r="D25" s="26" t="s">
        <v>4</v>
      </c>
      <c r="E25" s="27"/>
      <c r="F25" s="27"/>
      <c r="G25" s="28"/>
    </row>
    <row r="26" spans="1:7" ht="49.5" x14ac:dyDescent="0.25">
      <c r="A26" s="17" t="s">
        <v>6</v>
      </c>
      <c r="B26" s="33" t="s">
        <v>5</v>
      </c>
      <c r="C26" s="34"/>
      <c r="D26" s="16" t="s">
        <v>3</v>
      </c>
      <c r="E26" s="8" t="s">
        <v>2</v>
      </c>
      <c r="F26" s="16" t="s">
        <v>1</v>
      </c>
      <c r="G26" s="9" t="s">
        <v>0</v>
      </c>
    </row>
    <row r="27" spans="1:7" x14ac:dyDescent="0.2">
      <c r="A27" s="18" t="s">
        <v>35</v>
      </c>
      <c r="B27" s="29">
        <v>38</v>
      </c>
      <c r="C27" s="30"/>
      <c r="D27" s="10" t="s">
        <v>34</v>
      </c>
      <c r="E27" s="11">
        <v>-6</v>
      </c>
      <c r="F27" s="15">
        <v>100</v>
      </c>
      <c r="G27" s="12">
        <f t="shared" ref="G27:G52" si="0">F27/100*E27</f>
        <v>-6</v>
      </c>
    </row>
    <row r="28" spans="1:7" x14ac:dyDescent="0.2">
      <c r="A28" s="19"/>
      <c r="B28" s="29"/>
      <c r="C28" s="30"/>
      <c r="D28" s="10"/>
      <c r="E28" s="15"/>
      <c r="F28" s="15"/>
      <c r="G28" s="12">
        <f t="shared" si="0"/>
        <v>0</v>
      </c>
    </row>
    <row r="29" spans="1:7" x14ac:dyDescent="0.2">
      <c r="A29" s="19"/>
      <c r="B29" s="29"/>
      <c r="C29" s="30"/>
      <c r="D29" s="10"/>
      <c r="E29" s="11"/>
      <c r="F29" s="15"/>
      <c r="G29" s="12">
        <f t="shared" si="0"/>
        <v>0</v>
      </c>
    </row>
    <row r="30" spans="1:7" x14ac:dyDescent="0.2">
      <c r="A30" s="19"/>
      <c r="B30" s="29"/>
      <c r="C30" s="30"/>
      <c r="D30" s="10"/>
      <c r="E30" s="11"/>
      <c r="F30" s="15"/>
      <c r="G30" s="12">
        <f t="shared" si="0"/>
        <v>0</v>
      </c>
    </row>
    <row r="31" spans="1:7" ht="19.5" x14ac:dyDescent="0.3">
      <c r="A31" s="35" t="s">
        <v>9</v>
      </c>
      <c r="B31" s="27"/>
      <c r="C31" s="36"/>
      <c r="D31" s="10"/>
      <c r="E31" s="11"/>
      <c r="F31" s="15"/>
      <c r="G31" s="12">
        <f t="shared" si="0"/>
        <v>0</v>
      </c>
    </row>
    <row r="32" spans="1:7" ht="16.5" x14ac:dyDescent="0.25">
      <c r="A32" s="17" t="s">
        <v>6</v>
      </c>
      <c r="B32" s="33" t="s">
        <v>5</v>
      </c>
      <c r="C32" s="34"/>
      <c r="D32" s="10"/>
      <c r="E32" s="11"/>
      <c r="F32" s="15"/>
      <c r="G32" s="12">
        <f t="shared" si="0"/>
        <v>0</v>
      </c>
    </row>
    <row r="33" spans="1:7" x14ac:dyDescent="0.2">
      <c r="A33" s="19"/>
      <c r="B33" s="29"/>
      <c r="C33" s="30"/>
      <c r="D33" s="10"/>
      <c r="E33" s="11"/>
      <c r="F33" s="15"/>
      <c r="G33" s="12">
        <f t="shared" si="0"/>
        <v>0</v>
      </c>
    </row>
    <row r="34" spans="1:7" x14ac:dyDescent="0.2">
      <c r="A34" s="18"/>
      <c r="B34" s="29"/>
      <c r="C34" s="30"/>
      <c r="D34" s="10"/>
      <c r="E34" s="11"/>
      <c r="F34" s="15"/>
      <c r="G34" s="12">
        <f t="shared" si="0"/>
        <v>0</v>
      </c>
    </row>
    <row r="35" spans="1:7" x14ac:dyDescent="0.2">
      <c r="A35" s="18"/>
      <c r="B35" s="29"/>
      <c r="C35" s="30"/>
      <c r="D35" s="10"/>
      <c r="E35" s="11"/>
      <c r="F35" s="15"/>
      <c r="G35" s="12">
        <f t="shared" si="0"/>
        <v>0</v>
      </c>
    </row>
    <row r="36" spans="1:7" x14ac:dyDescent="0.2">
      <c r="A36" s="18"/>
      <c r="B36" s="29"/>
      <c r="C36" s="30"/>
      <c r="D36" s="10"/>
      <c r="E36" s="11"/>
      <c r="F36" s="15"/>
      <c r="G36" s="12">
        <f t="shared" si="0"/>
        <v>0</v>
      </c>
    </row>
    <row r="37" spans="1:7" ht="19.5" x14ac:dyDescent="0.3">
      <c r="A37" s="35" t="s">
        <v>8</v>
      </c>
      <c r="B37" s="27"/>
      <c r="C37" s="36"/>
      <c r="D37" s="15"/>
      <c r="E37" s="15"/>
      <c r="F37" s="15"/>
      <c r="G37" s="12">
        <f t="shared" si="0"/>
        <v>0</v>
      </c>
    </row>
    <row r="38" spans="1:7" ht="16.5" x14ac:dyDescent="0.25">
      <c r="A38" s="17" t="s">
        <v>6</v>
      </c>
      <c r="B38" s="33" t="s">
        <v>5</v>
      </c>
      <c r="C38" s="34"/>
      <c r="D38" s="15"/>
      <c r="E38" s="15"/>
      <c r="F38" s="15"/>
      <c r="G38" s="12">
        <f t="shared" si="0"/>
        <v>0</v>
      </c>
    </row>
    <row r="39" spans="1:7" x14ac:dyDescent="0.2">
      <c r="A39" s="18" t="s">
        <v>36</v>
      </c>
      <c r="B39" s="37">
        <v>30</v>
      </c>
      <c r="C39" s="38"/>
      <c r="D39" s="15"/>
      <c r="E39" s="15"/>
      <c r="F39" s="15"/>
      <c r="G39" s="12">
        <f t="shared" si="0"/>
        <v>0</v>
      </c>
    </row>
    <row r="40" spans="1:7" x14ac:dyDescent="0.2">
      <c r="A40" s="18"/>
      <c r="B40" s="37"/>
      <c r="C40" s="38"/>
      <c r="D40" s="15"/>
      <c r="E40" s="15"/>
      <c r="F40" s="15"/>
      <c r="G40" s="12">
        <f t="shared" si="0"/>
        <v>0</v>
      </c>
    </row>
    <row r="41" spans="1:7" x14ac:dyDescent="0.2">
      <c r="A41" s="18"/>
      <c r="B41" s="37"/>
      <c r="C41" s="38"/>
      <c r="D41" s="15"/>
      <c r="E41" s="15"/>
      <c r="F41" s="15"/>
      <c r="G41" s="12">
        <f t="shared" si="0"/>
        <v>0</v>
      </c>
    </row>
    <row r="42" spans="1:7" x14ac:dyDescent="0.2">
      <c r="A42" s="18"/>
      <c r="B42" s="37"/>
      <c r="C42" s="38"/>
      <c r="D42" s="15"/>
      <c r="E42" s="15"/>
      <c r="F42" s="15"/>
      <c r="G42" s="12">
        <f t="shared" si="0"/>
        <v>0</v>
      </c>
    </row>
    <row r="43" spans="1:7" ht="19.5" x14ac:dyDescent="0.3">
      <c r="A43" s="35" t="s">
        <v>7</v>
      </c>
      <c r="B43" s="27"/>
      <c r="C43" s="36"/>
      <c r="D43" s="15"/>
      <c r="E43" s="15"/>
      <c r="F43" s="15"/>
      <c r="G43" s="12">
        <f t="shared" si="0"/>
        <v>0</v>
      </c>
    </row>
    <row r="44" spans="1:7" ht="16.5" x14ac:dyDescent="0.25">
      <c r="A44" s="17" t="s">
        <v>6</v>
      </c>
      <c r="B44" s="33" t="s">
        <v>5</v>
      </c>
      <c r="C44" s="34"/>
      <c r="D44" s="15"/>
      <c r="E44" s="15"/>
      <c r="F44" s="15"/>
      <c r="G44" s="12">
        <f t="shared" si="0"/>
        <v>0</v>
      </c>
    </row>
    <row r="45" spans="1:7" x14ac:dyDescent="0.2">
      <c r="A45" s="18" t="s">
        <v>37</v>
      </c>
      <c r="B45" s="29">
        <v>4</v>
      </c>
      <c r="C45" s="30"/>
      <c r="D45" s="15"/>
      <c r="E45" s="15"/>
      <c r="F45" s="15"/>
      <c r="G45" s="12">
        <f t="shared" si="0"/>
        <v>0</v>
      </c>
    </row>
    <row r="46" spans="1:7" x14ac:dyDescent="0.2">
      <c r="A46" s="18"/>
      <c r="B46" s="29"/>
      <c r="C46" s="30"/>
      <c r="D46" s="15"/>
      <c r="E46" s="15"/>
      <c r="F46" s="15"/>
      <c r="G46" s="12">
        <f t="shared" si="0"/>
        <v>0</v>
      </c>
    </row>
    <row r="47" spans="1:7" x14ac:dyDescent="0.2">
      <c r="A47" s="18"/>
      <c r="B47" s="29"/>
      <c r="C47" s="30"/>
      <c r="D47" s="15"/>
      <c r="E47" s="15"/>
      <c r="F47" s="15"/>
      <c r="G47" s="12">
        <f t="shared" si="0"/>
        <v>0</v>
      </c>
    </row>
    <row r="48" spans="1:7" x14ac:dyDescent="0.2">
      <c r="A48" s="19"/>
      <c r="B48" s="29"/>
      <c r="C48" s="30"/>
      <c r="D48" s="15"/>
      <c r="E48" s="15"/>
      <c r="F48" s="15"/>
      <c r="G48" s="12">
        <f t="shared" si="0"/>
        <v>0</v>
      </c>
    </row>
    <row r="49" spans="1:7" x14ac:dyDescent="0.2">
      <c r="A49" s="19"/>
      <c r="B49" s="29"/>
      <c r="C49" s="30"/>
      <c r="D49" s="15"/>
      <c r="E49" s="15"/>
      <c r="F49" s="15"/>
      <c r="G49" s="12">
        <f t="shared" si="0"/>
        <v>0</v>
      </c>
    </row>
    <row r="50" spans="1:7" ht="15.75" customHeight="1" x14ac:dyDescent="0.2">
      <c r="A50" s="19"/>
      <c r="B50" s="29"/>
      <c r="C50" s="30"/>
      <c r="D50" s="15"/>
      <c r="E50" s="15"/>
      <c r="F50" s="15"/>
      <c r="G50" s="12">
        <f t="shared" si="0"/>
        <v>0</v>
      </c>
    </row>
    <row r="51" spans="1:7" ht="15.75" customHeight="1" x14ac:dyDescent="0.2">
      <c r="A51" s="19"/>
      <c r="B51" s="29"/>
      <c r="C51" s="30"/>
      <c r="D51" s="15"/>
      <c r="E51" s="15"/>
      <c r="F51" s="15"/>
      <c r="G51" s="12">
        <f t="shared" si="0"/>
        <v>0</v>
      </c>
    </row>
    <row r="52" spans="1:7" ht="23.25" customHeight="1" thickBot="1" x14ac:dyDescent="0.25">
      <c r="A52" s="24"/>
      <c r="B52" s="31"/>
      <c r="C52" s="32"/>
      <c r="D52" s="13"/>
      <c r="E52" s="13"/>
      <c r="F52" s="13"/>
      <c r="G52" s="14">
        <f t="shared" si="0"/>
        <v>0</v>
      </c>
    </row>
    <row r="53" spans="1:7" ht="26.25" customHeight="1" thickBot="1" x14ac:dyDescent="0.35">
      <c r="A53" s="4" t="s">
        <v>10</v>
      </c>
      <c r="B53" s="4"/>
      <c r="C53" s="4"/>
      <c r="D53" s="4"/>
      <c r="E53" s="4"/>
      <c r="F53" s="4"/>
      <c r="G53" s="4"/>
    </row>
    <row r="54" spans="1:7" ht="15" thickTop="1" x14ac:dyDescent="0.2"/>
  </sheetData>
  <mergeCells count="73">
    <mergeCell ref="F24:G24"/>
    <mergeCell ref="D24:E24"/>
    <mergeCell ref="A23:G23"/>
    <mergeCell ref="A24:B24"/>
    <mergeCell ref="A17:E17"/>
    <mergeCell ref="F19:G19"/>
    <mergeCell ref="F22:G22"/>
    <mergeCell ref="F20:G21"/>
    <mergeCell ref="F17:G18"/>
    <mergeCell ref="A3:G4"/>
    <mergeCell ref="A1:G2"/>
    <mergeCell ref="A5:A6"/>
    <mergeCell ref="B5:B6"/>
    <mergeCell ref="C5:C6"/>
    <mergeCell ref="D5:D6"/>
    <mergeCell ref="E5:E6"/>
    <mergeCell ref="F5:F6"/>
    <mergeCell ref="G5:G6"/>
    <mergeCell ref="F9:G9"/>
    <mergeCell ref="F16:G16"/>
    <mergeCell ref="E7:E8"/>
    <mergeCell ref="F7:F8"/>
    <mergeCell ref="G7:G8"/>
    <mergeCell ref="A14:D14"/>
    <mergeCell ref="F12:G12"/>
    <mergeCell ref="A12:D13"/>
    <mergeCell ref="F13:G13"/>
    <mergeCell ref="E10:E11"/>
    <mergeCell ref="F10:G11"/>
    <mergeCell ref="F14:G15"/>
    <mergeCell ref="A7:A8"/>
    <mergeCell ref="B7:B8"/>
    <mergeCell ref="C7:C8"/>
    <mergeCell ref="D7:D8"/>
    <mergeCell ref="A9:C9"/>
    <mergeCell ref="A10:C10"/>
    <mergeCell ref="B33:C33"/>
    <mergeCell ref="B34:C34"/>
    <mergeCell ref="B35:C35"/>
    <mergeCell ref="B36:C36"/>
    <mergeCell ref="A31:C31"/>
    <mergeCell ref="A25:C25"/>
    <mergeCell ref="B26:C26"/>
    <mergeCell ref="B18:E18"/>
    <mergeCell ref="B19:E19"/>
    <mergeCell ref="B20:E20"/>
    <mergeCell ref="B21:E21"/>
    <mergeCell ref="B22:E22"/>
    <mergeCell ref="A15:D16"/>
    <mergeCell ref="E14:E15"/>
    <mergeCell ref="A11:D11"/>
    <mergeCell ref="B39:C39"/>
    <mergeCell ref="A37:C37"/>
    <mergeCell ref="B32:C32"/>
    <mergeCell ref="B38:C38"/>
    <mergeCell ref="B51:C51"/>
    <mergeCell ref="B40:C40"/>
    <mergeCell ref="B41:C41"/>
    <mergeCell ref="B42:C42"/>
    <mergeCell ref="B52:C52"/>
    <mergeCell ref="B44:C44"/>
    <mergeCell ref="A43:C43"/>
    <mergeCell ref="B46:C46"/>
    <mergeCell ref="B47:C47"/>
    <mergeCell ref="B48:C48"/>
    <mergeCell ref="B49:C49"/>
    <mergeCell ref="B50:C50"/>
    <mergeCell ref="B45:C45"/>
    <mergeCell ref="D25:G25"/>
    <mergeCell ref="B27:C27"/>
    <mergeCell ref="B28:C28"/>
    <mergeCell ref="B29:C29"/>
    <mergeCell ref="B30:C30"/>
  </mergeCells>
  <conditionalFormatting sqref="G7">
    <cfRule type="cellIs" dxfId="1" priority="1" stopIfTrue="1" operator="greaterThan">
      <formula>-140</formula>
    </cfRule>
    <cfRule type="cellIs" dxfId="0" priority="2" stopIfTrue="1" operator="lessThan">
      <formula>-140</formula>
    </cfRule>
  </conditionalFormatting>
  <hyperlinks>
    <hyperlink ref="B18" r:id="rId1" xr:uid="{674CE007-53A5-4BBF-AFBA-523EB82B91EC}"/>
    <hyperlink ref="B19" r:id="rId2" xr:uid="{F84382B2-05EE-4BE8-8956-76BF0D33BDB7}"/>
    <hyperlink ref="B20" r:id="rId3" xr:uid="{DEC2CFE5-D323-4AF6-8F42-76231972E88B}"/>
    <hyperlink ref="B21" r:id="rId4" xr:uid="{C7C13CC5-985E-4BFF-AE69-144D74FC7ECB}"/>
    <hyperlink ref="B22" r:id="rId5" xr:uid="{AB3B2474-0B4F-4B8C-8403-050F7AADE54D}"/>
  </hyperlinks>
  <pageMargins left="0.39583333333333331" right="0.25" top="0.95833333333333337" bottom="0.75" header="0.3" footer="0.3"/>
  <pageSetup orientation="landscape" r:id="rId6"/>
  <headerFooter>
    <oddHeader>&amp;C&amp;G</oddHeader>
    <oddFooter>&amp;LREVE 6/7/2022</oddFooter>
  </headerFooter>
  <rowBreaks count="2" manualBreakCount="2">
    <brk id="23" max="6" man="1"/>
    <brk id="52" max="6" man="1"/>
  </rowBreaks>
  <legacyDrawingHF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Timothy M. Waite</dc:creator>
  <cp:lastModifiedBy>Timothy M. Waite</cp:lastModifiedBy>
  <cp:lastPrinted>2022-03-29T16:29:19Z</cp:lastPrinted>
  <dcterms:created xsi:type="dcterms:W3CDTF">2020-03-25T16:06:34Z</dcterms:created>
  <dcterms:modified xsi:type="dcterms:W3CDTF">2022-06-08T16:25:32Z</dcterms:modified>
</cp:coreProperties>
</file>